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CDC\Kristina Chanturidze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M44" i="1"/>
  <c r="K44" i="1"/>
  <c r="K39" i="1" l="1"/>
  <c r="L39" i="1"/>
  <c r="K40" i="1"/>
  <c r="L40" i="1"/>
  <c r="K41" i="1"/>
  <c r="L41" i="1"/>
  <c r="K42" i="1"/>
  <c r="L42" i="1"/>
  <c r="K43" i="1"/>
  <c r="L43" i="1"/>
  <c r="J51" i="1"/>
  <c r="I51" i="1"/>
  <c r="H51" i="1"/>
  <c r="G51" i="1"/>
  <c r="F51" i="1"/>
  <c r="E51" i="1"/>
  <c r="D51" i="1"/>
  <c r="C51" i="1"/>
  <c r="M39" i="1" l="1"/>
  <c r="M41" i="1"/>
  <c r="M43" i="1"/>
  <c r="M40" i="1"/>
  <c r="M42" i="1"/>
  <c r="K51" i="1"/>
  <c r="L51" i="1"/>
  <c r="L20" i="1"/>
  <c r="L21" i="1"/>
  <c r="L22" i="1"/>
  <c r="L23" i="1"/>
  <c r="L24" i="1"/>
  <c r="L25" i="1"/>
  <c r="L26" i="1"/>
  <c r="L27" i="1"/>
  <c r="L28" i="1"/>
  <c r="L29" i="1"/>
  <c r="L30" i="1"/>
  <c r="L19" i="1"/>
  <c r="K20" i="1"/>
  <c r="K21" i="1"/>
  <c r="K22" i="1"/>
  <c r="K23" i="1"/>
  <c r="K24" i="1"/>
  <c r="M24" i="1" s="1"/>
  <c r="K25" i="1"/>
  <c r="K26" i="1"/>
  <c r="K27" i="1"/>
  <c r="K28" i="1"/>
  <c r="K29" i="1"/>
  <c r="K30" i="1"/>
  <c r="K19" i="1"/>
  <c r="C31" i="1"/>
  <c r="D31" i="1"/>
  <c r="E31" i="1"/>
  <c r="F31" i="1"/>
  <c r="G31" i="1"/>
  <c r="H31" i="1"/>
  <c r="I31" i="1"/>
  <c r="J31" i="1"/>
  <c r="K3" i="1"/>
  <c r="L3" i="1"/>
  <c r="M51" i="1" l="1"/>
  <c r="M27" i="1"/>
  <c r="M22" i="1"/>
  <c r="M29" i="1"/>
  <c r="M21" i="1"/>
  <c r="M28" i="1"/>
  <c r="M20" i="1"/>
  <c r="M25" i="1"/>
  <c r="M23" i="1"/>
  <c r="L31" i="1"/>
  <c r="M30" i="1"/>
  <c r="M26" i="1"/>
  <c r="K31" i="1"/>
  <c r="M3" i="1"/>
  <c r="M19" i="1"/>
  <c r="J12" i="1"/>
  <c r="I12" i="1"/>
  <c r="H12" i="1"/>
  <c r="G12" i="1"/>
  <c r="F12" i="1"/>
  <c r="E12" i="1"/>
  <c r="D12" i="1"/>
  <c r="C12" i="1"/>
  <c r="M31" i="1" l="1"/>
  <c r="L4" i="1"/>
  <c r="L5" i="1"/>
  <c r="L6" i="1"/>
  <c r="L7" i="1"/>
  <c r="L8" i="1"/>
  <c r="L9" i="1"/>
  <c r="L10" i="1"/>
  <c r="L11" i="1"/>
  <c r="K4" i="1"/>
  <c r="K5" i="1"/>
  <c r="K6" i="1"/>
  <c r="K7" i="1"/>
  <c r="K8" i="1"/>
  <c r="K9" i="1"/>
  <c r="K10" i="1"/>
  <c r="K11" i="1"/>
  <c r="K12" i="1" l="1"/>
  <c r="M10" i="1"/>
  <c r="M6" i="1"/>
  <c r="M9" i="1"/>
  <c r="M5" i="1"/>
  <c r="M8" i="1"/>
  <c r="M4" i="1"/>
  <c r="M11" i="1"/>
  <c r="M7" i="1"/>
  <c r="L12" i="1"/>
  <c r="M12" i="1" l="1"/>
</calcChain>
</file>

<file path=xl/sharedStrings.xml><?xml version="1.0" encoding="utf-8"?>
<sst xmlns="http://schemas.openxmlformats.org/spreadsheetml/2006/main" count="244" uniqueCount="166">
  <si>
    <t>სულ</t>
  </si>
  <si>
    <t>მ.შ. დადებითი</t>
  </si>
  <si>
    <t>ფოთი</t>
  </si>
  <si>
    <t>იმერეთი</t>
  </si>
  <si>
    <t>სამეგრელო-ზემო სვანეთი</t>
  </si>
  <si>
    <t>%</t>
  </si>
  <si>
    <t xml:space="preserve">2016 წლის მონაცემები </t>
  </si>
  <si>
    <t>2018 წლის მონაცემები</t>
  </si>
  <si>
    <t xml:space="preserve">2015 წლის მონაცემები </t>
  </si>
  <si>
    <t>2017 წლის მონაცემები</t>
  </si>
  <si>
    <t>სკრინინგი</t>
  </si>
  <si>
    <t>ზუგდიდი</t>
  </si>
  <si>
    <t>სენაკი</t>
  </si>
  <si>
    <t>წალენჯიხა</t>
  </si>
  <si>
    <t>აბაშა</t>
  </si>
  <si>
    <t>ჩხოროწყუ</t>
  </si>
  <si>
    <t>მესტია</t>
  </si>
  <si>
    <t>მარტვილი</t>
  </si>
  <si>
    <t>ხობი</t>
  </si>
  <si>
    <t>11216</t>
  </si>
  <si>
    <t>10</t>
  </si>
  <si>
    <t>416</t>
  </si>
  <si>
    <t>25</t>
  </si>
  <si>
    <t>21</t>
  </si>
  <si>
    <t>0</t>
  </si>
  <si>
    <t>384</t>
  </si>
  <si>
    <t>19</t>
  </si>
  <si>
    <t>76</t>
  </si>
  <si>
    <t>4</t>
  </si>
  <si>
    <t>113</t>
  </si>
  <si>
    <t>2</t>
  </si>
  <si>
    <t>228</t>
  </si>
  <si>
    <t>9</t>
  </si>
  <si>
    <t>1009</t>
  </si>
  <si>
    <t>146</t>
  </si>
  <si>
    <t>17486</t>
  </si>
  <si>
    <t>2304</t>
  </si>
  <si>
    <t>7354</t>
  </si>
  <si>
    <t>204</t>
  </si>
  <si>
    <t>2530</t>
  </si>
  <si>
    <t>120</t>
  </si>
  <si>
    <t>1572</t>
  </si>
  <si>
    <t>72</t>
  </si>
  <si>
    <t>1108</t>
  </si>
  <si>
    <t>49</t>
  </si>
  <si>
    <t>3</t>
  </si>
  <si>
    <t>378</t>
  </si>
  <si>
    <t>3279</t>
  </si>
  <si>
    <t>77</t>
  </si>
  <si>
    <t>108</t>
  </si>
  <si>
    <t>1942</t>
  </si>
  <si>
    <t>5527</t>
  </si>
  <si>
    <t>411</t>
  </si>
  <si>
    <t>1096</t>
  </si>
  <si>
    <t>129</t>
  </si>
  <si>
    <t>678</t>
  </si>
  <si>
    <t>11</t>
  </si>
  <si>
    <t>38</t>
  </si>
  <si>
    <t>299</t>
  </si>
  <si>
    <t>13</t>
  </si>
  <si>
    <t>80</t>
  </si>
  <si>
    <t>33</t>
  </si>
  <si>
    <t>6</t>
  </si>
  <si>
    <t>31</t>
  </si>
  <si>
    <t>56</t>
  </si>
  <si>
    <t>408</t>
  </si>
  <si>
    <t>5</t>
  </si>
  <si>
    <t>208</t>
  </si>
  <si>
    <t>516</t>
  </si>
  <si>
    <t xml:space="preserve">სულ </t>
  </si>
  <si>
    <t>1285</t>
  </si>
  <si>
    <t>2015-2018 წლის სკრინინგები</t>
  </si>
  <si>
    <t>ქუთაისი</t>
  </si>
  <si>
    <t>წყალტუბო</t>
  </si>
  <si>
    <t>ჭიათურა</t>
  </si>
  <si>
    <t>ხარაგაული</t>
  </si>
  <si>
    <t>ხონი</t>
  </si>
  <si>
    <t>ბაღდათი</t>
  </si>
  <si>
    <t>ვანი</t>
  </si>
  <si>
    <t>საჩხერე</t>
  </si>
  <si>
    <t>ზესტაფონი</t>
  </si>
  <si>
    <t>სამტრედია</t>
  </si>
  <si>
    <t>ტყიბული</t>
  </si>
  <si>
    <t>თერჯოლა</t>
  </si>
  <si>
    <t>65</t>
  </si>
  <si>
    <t>1</t>
  </si>
  <si>
    <t>1186</t>
  </si>
  <si>
    <t>45</t>
  </si>
  <si>
    <t>5698</t>
  </si>
  <si>
    <t>119</t>
  </si>
  <si>
    <t>259</t>
  </si>
  <si>
    <t>875</t>
  </si>
  <si>
    <t>776</t>
  </si>
  <si>
    <t>1514</t>
  </si>
  <si>
    <t>30</t>
  </si>
  <si>
    <t>1308</t>
  </si>
  <si>
    <t>23</t>
  </si>
  <si>
    <t>840</t>
  </si>
  <si>
    <t>196</t>
  </si>
  <si>
    <t>403</t>
  </si>
  <si>
    <t>1447</t>
  </si>
  <si>
    <t>1181</t>
  </si>
  <si>
    <t>78</t>
  </si>
  <si>
    <t>18020</t>
  </si>
  <si>
    <t>472</t>
  </si>
  <si>
    <t>454</t>
  </si>
  <si>
    <t>2196</t>
  </si>
  <si>
    <t>291</t>
  </si>
  <si>
    <t>247</t>
  </si>
  <si>
    <t>236</t>
  </si>
  <si>
    <t>15</t>
  </si>
  <si>
    <t>40</t>
  </si>
  <si>
    <t>14</t>
  </si>
  <si>
    <t>5885</t>
  </si>
  <si>
    <t>144</t>
  </si>
  <si>
    <t>1996</t>
  </si>
  <si>
    <t>99</t>
  </si>
  <si>
    <t>2539</t>
  </si>
  <si>
    <t>2020</t>
  </si>
  <si>
    <t>5696</t>
  </si>
  <si>
    <t>242</t>
  </si>
  <si>
    <t>423</t>
  </si>
  <si>
    <t>55</t>
  </si>
  <si>
    <t>145</t>
  </si>
  <si>
    <t>142</t>
  </si>
  <si>
    <t>936</t>
  </si>
  <si>
    <t>450</t>
  </si>
  <si>
    <t>175</t>
  </si>
  <si>
    <t>28</t>
  </si>
  <si>
    <t>484</t>
  </si>
  <si>
    <t>აჭარა</t>
  </si>
  <si>
    <t>ბათუმი</t>
  </si>
  <si>
    <t>ქობულეთი</t>
  </si>
  <si>
    <t>ქედა</t>
  </si>
  <si>
    <t>შუახევი</t>
  </si>
  <si>
    <t>ხულო</t>
  </si>
  <si>
    <t>1901</t>
  </si>
  <si>
    <t>47</t>
  </si>
  <si>
    <t>210</t>
  </si>
  <si>
    <t>7277</t>
  </si>
  <si>
    <t>ხელვაჩაური</t>
  </si>
  <si>
    <t>1387</t>
  </si>
  <si>
    <t>50</t>
  </si>
  <si>
    <t>36499</t>
  </si>
  <si>
    <t>1507</t>
  </si>
  <si>
    <t>266</t>
  </si>
  <si>
    <t>133</t>
  </si>
  <si>
    <t>7443</t>
  </si>
  <si>
    <t>419</t>
  </si>
  <si>
    <t>63</t>
  </si>
  <si>
    <t>3303</t>
  </si>
  <si>
    <t>134</t>
  </si>
  <si>
    <t>43</t>
  </si>
  <si>
    <t>599</t>
  </si>
  <si>
    <t>8</t>
  </si>
  <si>
    <t>1617</t>
  </si>
  <si>
    <t>64</t>
  </si>
  <si>
    <t>42611</t>
  </si>
  <si>
    <t>2166</t>
  </si>
  <si>
    <t>15389</t>
  </si>
  <si>
    <t>2587</t>
  </si>
  <si>
    <t>66</t>
  </si>
  <si>
    <t>30271</t>
  </si>
  <si>
    <t>3430</t>
  </si>
  <si>
    <t>6167</t>
  </si>
  <si>
    <t>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</si>
</sst>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0.0%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2" borderId="0" xfId="0" applyFont="1" applyFill="1"/>
    <xf numFmtId="0" fontId="2" fillId="0" borderId="2" xfId="0" applyFont="1" applyBorder="1" applyAlignment="1">
      <alignment horizontal="center" vertical="center"/>
    </xf>
    <xf numFmtId="49" fontId="0" fillId="2" borderId="1" xfId="2" quotePrefix="1" applyNumberFormat="1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2" fontId="0" fillId="0" borderId="1" xfId="0" applyNumberFormat="1" applyFont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10" workbookViewId="0">
      <selection activeCell="G21" sqref="G21"/>
    </sheetView>
  </sheetViews>
  <sheetFormatPr defaultRowHeight="15" x14ac:dyDescent="0.25"/>
  <cols>
    <col min="1" max="1" width="9.140625" style="1"/>
    <col min="2" max="2" width="30.85546875" style="1" customWidth="1"/>
    <col min="3" max="3" width="12.85546875" style="1" customWidth="1"/>
    <col min="4" max="4" width="16.140625" style="1" customWidth="1"/>
    <col min="5" max="5" width="18.42578125" style="1" customWidth="1"/>
    <col min="6" max="6" width="13.42578125" style="1" customWidth="1"/>
    <col min="7" max="7" width="12.85546875" style="1" customWidth="1"/>
    <col min="8" max="8" width="17" style="1" customWidth="1"/>
    <col min="9" max="9" width="12.85546875" style="1" customWidth="1"/>
    <col min="10" max="10" width="21.28515625" style="1" customWidth="1"/>
    <col min="11" max="11" width="16.85546875" style="1" customWidth="1"/>
    <col min="12" max="12" width="18.7109375" style="1" customWidth="1"/>
    <col min="13" max="13" width="12" style="1" customWidth="1"/>
    <col min="14" max="14" width="9.140625" style="1"/>
    <col min="15" max="15" width="11.5703125" style="1" customWidth="1"/>
    <col min="16" max="16384" width="9.140625" style="1"/>
  </cols>
  <sheetData>
    <row r="1" spans="2:13" ht="76.5" customHeight="1" x14ac:dyDescent="0.25">
      <c r="B1" s="3" t="s">
        <v>4</v>
      </c>
      <c r="C1" s="19" t="s">
        <v>8</v>
      </c>
      <c r="D1" s="19"/>
      <c r="E1" s="19" t="s">
        <v>6</v>
      </c>
      <c r="F1" s="19"/>
      <c r="G1" s="19" t="s">
        <v>9</v>
      </c>
      <c r="H1" s="19"/>
      <c r="I1" s="19" t="s">
        <v>7</v>
      </c>
      <c r="J1" s="19"/>
      <c r="K1" s="23" t="s">
        <v>0</v>
      </c>
      <c r="L1" s="24"/>
      <c r="M1" s="25"/>
    </row>
    <row r="2" spans="2:13" ht="30" x14ac:dyDescent="0.25">
      <c r="B2" s="7"/>
      <c r="C2" s="9" t="s">
        <v>10</v>
      </c>
      <c r="D2" s="8" t="s">
        <v>1</v>
      </c>
      <c r="E2" s="9" t="s">
        <v>10</v>
      </c>
      <c r="F2" s="8" t="s">
        <v>1</v>
      </c>
      <c r="G2" s="9" t="s">
        <v>10</v>
      </c>
      <c r="H2" s="8" t="s">
        <v>1</v>
      </c>
      <c r="I2" s="9" t="s">
        <v>10</v>
      </c>
      <c r="J2" s="8" t="s">
        <v>1</v>
      </c>
      <c r="K2" s="9" t="s">
        <v>71</v>
      </c>
      <c r="L2" s="9" t="s">
        <v>1</v>
      </c>
      <c r="M2" s="17" t="s">
        <v>5</v>
      </c>
    </row>
    <row r="3" spans="2:13" s="2" customFormat="1" x14ac:dyDescent="0.25">
      <c r="B3" s="10" t="s">
        <v>11</v>
      </c>
      <c r="C3" s="10">
        <v>4791</v>
      </c>
      <c r="D3" s="10" t="s">
        <v>70</v>
      </c>
      <c r="E3" s="4" t="s">
        <v>19</v>
      </c>
      <c r="F3" s="5">
        <v>2622</v>
      </c>
      <c r="G3" s="10" t="s">
        <v>35</v>
      </c>
      <c r="H3" s="10" t="s">
        <v>36</v>
      </c>
      <c r="I3" s="10" t="s">
        <v>53</v>
      </c>
      <c r="J3" s="10" t="s">
        <v>54</v>
      </c>
      <c r="K3" s="12">
        <f>C3+E3+G3+I3</f>
        <v>34589</v>
      </c>
      <c r="L3" s="12">
        <f>D3+F3+H3+J3</f>
        <v>6340</v>
      </c>
      <c r="M3" s="18">
        <f>L3/K3</f>
        <v>0.18329526728150569</v>
      </c>
    </row>
    <row r="4" spans="2:13" s="2" customFormat="1" x14ac:dyDescent="0.25">
      <c r="B4" s="10" t="s">
        <v>12</v>
      </c>
      <c r="C4" s="10">
        <v>9</v>
      </c>
      <c r="D4" s="10"/>
      <c r="E4" s="5">
        <v>1110</v>
      </c>
      <c r="F4" s="5" t="s">
        <v>20</v>
      </c>
      <c r="G4" s="10" t="s">
        <v>37</v>
      </c>
      <c r="H4" s="10" t="s">
        <v>38</v>
      </c>
      <c r="I4" s="10" t="s">
        <v>55</v>
      </c>
      <c r="J4" s="10" t="s">
        <v>56</v>
      </c>
      <c r="K4" s="12">
        <f t="shared" ref="K4:K11" si="0">C4+E4+G4+I4</f>
        <v>9151</v>
      </c>
      <c r="L4" s="12">
        <f t="shared" ref="L4:L11" si="1">D4+F4+H4+J4</f>
        <v>225</v>
      </c>
      <c r="M4" s="18">
        <f t="shared" ref="M4:M12" si="2">L4/K4</f>
        <v>2.4587476778494155E-2</v>
      </c>
    </row>
    <row r="5" spans="2:13" x14ac:dyDescent="0.25">
      <c r="B5" s="11" t="s">
        <v>13</v>
      </c>
      <c r="C5" s="11"/>
      <c r="D5" s="11"/>
      <c r="E5" s="6" t="s">
        <v>21</v>
      </c>
      <c r="F5" s="6" t="s">
        <v>22</v>
      </c>
      <c r="G5" s="11" t="s">
        <v>39</v>
      </c>
      <c r="H5" s="11" t="s">
        <v>40</v>
      </c>
      <c r="I5" s="11" t="s">
        <v>58</v>
      </c>
      <c r="J5" s="11" t="s">
        <v>59</v>
      </c>
      <c r="K5" s="12">
        <f t="shared" si="0"/>
        <v>3245</v>
      </c>
      <c r="L5" s="12">
        <f t="shared" si="1"/>
        <v>158</v>
      </c>
      <c r="M5" s="18">
        <f t="shared" si="2"/>
        <v>4.8690292758089365E-2</v>
      </c>
    </row>
    <row r="6" spans="2:13" x14ac:dyDescent="0.25">
      <c r="B6" s="11" t="s">
        <v>14</v>
      </c>
      <c r="C6" s="11"/>
      <c r="D6" s="11"/>
      <c r="E6" s="6" t="s">
        <v>23</v>
      </c>
      <c r="F6" s="6" t="s">
        <v>24</v>
      </c>
      <c r="G6" s="11" t="s">
        <v>41</v>
      </c>
      <c r="H6" s="11" t="s">
        <v>42</v>
      </c>
      <c r="I6" s="11" t="s">
        <v>61</v>
      </c>
      <c r="J6" s="11" t="s">
        <v>62</v>
      </c>
      <c r="K6" s="12">
        <f t="shared" si="0"/>
        <v>1626</v>
      </c>
      <c r="L6" s="12">
        <f t="shared" si="1"/>
        <v>78</v>
      </c>
      <c r="M6" s="18">
        <f t="shared" si="2"/>
        <v>4.797047970479705E-2</v>
      </c>
    </row>
    <row r="7" spans="2:13" s="2" customFormat="1" x14ac:dyDescent="0.25">
      <c r="B7" s="10" t="s">
        <v>15</v>
      </c>
      <c r="C7" s="10"/>
      <c r="D7" s="10"/>
      <c r="E7" s="5" t="s">
        <v>25</v>
      </c>
      <c r="F7" s="5" t="s">
        <v>26</v>
      </c>
      <c r="G7" s="10" t="s">
        <v>43</v>
      </c>
      <c r="H7" s="10" t="s">
        <v>44</v>
      </c>
      <c r="I7" s="10" t="s">
        <v>63</v>
      </c>
      <c r="J7" s="10" t="s">
        <v>28</v>
      </c>
      <c r="K7" s="12">
        <f t="shared" si="0"/>
        <v>1523</v>
      </c>
      <c r="L7" s="12">
        <f t="shared" si="1"/>
        <v>72</v>
      </c>
      <c r="M7" s="18">
        <f t="shared" si="2"/>
        <v>4.7275114904793171E-2</v>
      </c>
    </row>
    <row r="8" spans="2:13" x14ac:dyDescent="0.25">
      <c r="B8" s="11" t="s">
        <v>16</v>
      </c>
      <c r="C8" s="11"/>
      <c r="D8" s="11"/>
      <c r="E8" s="6" t="s">
        <v>27</v>
      </c>
      <c r="F8" s="6" t="s">
        <v>28</v>
      </c>
      <c r="G8" s="11" t="s">
        <v>46</v>
      </c>
      <c r="H8" s="11" t="s">
        <v>28</v>
      </c>
      <c r="I8" s="11" t="s">
        <v>64</v>
      </c>
      <c r="J8" s="11" t="s">
        <v>30</v>
      </c>
      <c r="K8" s="12">
        <f t="shared" si="0"/>
        <v>510</v>
      </c>
      <c r="L8" s="12">
        <f t="shared" si="1"/>
        <v>10</v>
      </c>
      <c r="M8" s="18">
        <f t="shared" si="2"/>
        <v>1.9607843137254902E-2</v>
      </c>
    </row>
    <row r="9" spans="2:13" s="2" customFormat="1" x14ac:dyDescent="0.25">
      <c r="B9" s="10" t="s">
        <v>17</v>
      </c>
      <c r="C9" s="10"/>
      <c r="D9" s="10"/>
      <c r="E9" s="5" t="s">
        <v>29</v>
      </c>
      <c r="F9" s="5" t="s">
        <v>30</v>
      </c>
      <c r="G9" s="10" t="s">
        <v>47</v>
      </c>
      <c r="H9" s="10" t="s">
        <v>48</v>
      </c>
      <c r="I9" s="10" t="s">
        <v>65</v>
      </c>
      <c r="J9" s="10" t="s">
        <v>66</v>
      </c>
      <c r="K9" s="12">
        <f t="shared" si="0"/>
        <v>3800</v>
      </c>
      <c r="L9" s="12">
        <f t="shared" si="1"/>
        <v>84</v>
      </c>
      <c r="M9" s="18">
        <f t="shared" si="2"/>
        <v>2.2105263157894735E-2</v>
      </c>
    </row>
    <row r="10" spans="2:13" x14ac:dyDescent="0.25">
      <c r="B10" s="11" t="s">
        <v>18</v>
      </c>
      <c r="C10" s="11"/>
      <c r="D10" s="11"/>
      <c r="E10" s="6" t="s">
        <v>31</v>
      </c>
      <c r="F10" s="6" t="s">
        <v>32</v>
      </c>
      <c r="G10" s="11" t="s">
        <v>50</v>
      </c>
      <c r="H10" s="11" t="s">
        <v>49</v>
      </c>
      <c r="I10" s="11" t="s">
        <v>67</v>
      </c>
      <c r="J10" s="11" t="s">
        <v>56</v>
      </c>
      <c r="K10" s="12">
        <f t="shared" si="0"/>
        <v>2378</v>
      </c>
      <c r="L10" s="12">
        <f t="shared" si="1"/>
        <v>128</v>
      </c>
      <c r="M10" s="18">
        <f t="shared" si="2"/>
        <v>5.3826745164003362E-2</v>
      </c>
    </row>
    <row r="11" spans="2:13" s="2" customFormat="1" x14ac:dyDescent="0.25">
      <c r="B11" s="10" t="s">
        <v>2</v>
      </c>
      <c r="C11" s="10">
        <v>251</v>
      </c>
      <c r="D11" s="10">
        <v>50</v>
      </c>
      <c r="E11" s="5" t="s">
        <v>33</v>
      </c>
      <c r="F11" s="5" t="s">
        <v>34</v>
      </c>
      <c r="G11" s="10" t="s">
        <v>51</v>
      </c>
      <c r="H11" s="10" t="s">
        <v>52</v>
      </c>
      <c r="I11" s="10" t="s">
        <v>68</v>
      </c>
      <c r="J11" s="10" t="s">
        <v>61</v>
      </c>
      <c r="K11" s="12">
        <f t="shared" si="0"/>
        <v>7303</v>
      </c>
      <c r="L11" s="12">
        <f t="shared" si="1"/>
        <v>640</v>
      </c>
      <c r="M11" s="18">
        <f t="shared" si="2"/>
        <v>8.7635218403395859E-2</v>
      </c>
    </row>
    <row r="12" spans="2:13" s="16" customFormat="1" x14ac:dyDescent="0.25">
      <c r="B12" s="13" t="s">
        <v>69</v>
      </c>
      <c r="C12" s="14">
        <f>C3+C4+C11</f>
        <v>5051</v>
      </c>
      <c r="D12" s="14">
        <f>D3+D11</f>
        <v>1335</v>
      </c>
      <c r="E12" s="15">
        <f>E3+E4+E5+E6+E7+E8+E9+E10+E11</f>
        <v>14573</v>
      </c>
      <c r="F12" s="15">
        <f>F3+F4+F5+F6+F7+F8+F9+F10+F11</f>
        <v>2837</v>
      </c>
      <c r="G12" s="14">
        <f>G3+G4+G5+G6+G7+G8+G9+G10+G11</f>
        <v>41176</v>
      </c>
      <c r="H12" s="14">
        <f>H3+H4+H5+H6+H7+H8+H9+H10+H11</f>
        <v>3349</v>
      </c>
      <c r="I12" s="14">
        <f>I3+I4+I5+I6+I7+I8+I9+I10+I11</f>
        <v>3325</v>
      </c>
      <c r="J12" s="14">
        <f>J3+J4+J5+J7+J6+J8+J9+J10+J11</f>
        <v>214</v>
      </c>
      <c r="K12" s="14">
        <f>K3+K4+K5+K6+K7+K8+K9+K10+K11</f>
        <v>64125</v>
      </c>
      <c r="L12" s="14">
        <f>L3+L4+L5+L6+L7+L8+L9+L10+L11</f>
        <v>7735</v>
      </c>
      <c r="M12" s="18">
        <f t="shared" si="2"/>
        <v>0.12062378167641326</v>
      </c>
    </row>
    <row r="17" spans="1:16" ht="50.25" customHeight="1" x14ac:dyDescent="0.25">
      <c r="B17" s="3" t="s">
        <v>3</v>
      </c>
      <c r="C17" s="19" t="s">
        <v>8</v>
      </c>
      <c r="D17" s="19"/>
      <c r="E17" s="19" t="s">
        <v>6</v>
      </c>
      <c r="F17" s="19"/>
      <c r="G17" s="19" t="s">
        <v>9</v>
      </c>
      <c r="H17" s="19"/>
      <c r="I17" s="19" t="s">
        <v>7</v>
      </c>
      <c r="J17" s="19"/>
      <c r="K17" s="20" t="s">
        <v>0</v>
      </c>
      <c r="L17" s="21"/>
      <c r="M17" s="22"/>
    </row>
    <row r="18" spans="1:16" ht="30" x14ac:dyDescent="0.25">
      <c r="B18" s="7"/>
      <c r="C18" s="9" t="s">
        <v>10</v>
      </c>
      <c r="D18" s="8" t="s">
        <v>1</v>
      </c>
      <c r="E18" s="9" t="s">
        <v>10</v>
      </c>
      <c r="F18" s="8" t="s">
        <v>1</v>
      </c>
      <c r="G18" s="9" t="s">
        <v>10</v>
      </c>
      <c r="H18" s="8" t="s">
        <v>1</v>
      </c>
      <c r="I18" s="9" t="s">
        <v>10</v>
      </c>
      <c r="J18" s="8" t="s">
        <v>1</v>
      </c>
      <c r="K18" s="9" t="s">
        <v>71</v>
      </c>
      <c r="L18" s="9" t="s">
        <v>1</v>
      </c>
      <c r="M18" s="17" t="s">
        <v>5</v>
      </c>
    </row>
    <row r="19" spans="1:16" x14ac:dyDescent="0.25">
      <c r="A19" s="2"/>
      <c r="B19" s="10" t="s">
        <v>72</v>
      </c>
      <c r="C19" s="10" t="s">
        <v>159</v>
      </c>
      <c r="D19" s="10" t="s">
        <v>160</v>
      </c>
      <c r="E19" s="4" t="s">
        <v>162</v>
      </c>
      <c r="F19" s="5" t="s">
        <v>163</v>
      </c>
      <c r="G19" s="10" t="s">
        <v>157</v>
      </c>
      <c r="H19" s="10" t="s">
        <v>158</v>
      </c>
      <c r="I19" s="10" t="s">
        <v>164</v>
      </c>
      <c r="J19" s="10" t="s">
        <v>165</v>
      </c>
      <c r="K19" s="12">
        <f>C19+E19+G19+I19</f>
        <v>94438</v>
      </c>
      <c r="L19" s="12">
        <f>D19+F19+H19+J19</f>
        <v>8453</v>
      </c>
      <c r="M19" s="18">
        <f>L19/K19</f>
        <v>8.9508460577309976E-2</v>
      </c>
      <c r="O19" s="26"/>
    </row>
    <row r="20" spans="1:16" x14ac:dyDescent="0.25">
      <c r="A20" s="2"/>
      <c r="B20" s="10" t="s">
        <v>73</v>
      </c>
      <c r="C20" s="10"/>
      <c r="D20" s="10"/>
      <c r="E20" s="5" t="s">
        <v>86</v>
      </c>
      <c r="F20" s="5" t="s">
        <v>87</v>
      </c>
      <c r="G20" s="10" t="s">
        <v>101</v>
      </c>
      <c r="H20" s="10" t="s">
        <v>102</v>
      </c>
      <c r="I20" s="10" t="s">
        <v>121</v>
      </c>
      <c r="J20" s="10" t="s">
        <v>20</v>
      </c>
      <c r="K20" s="12">
        <f t="shared" ref="K20:K31" si="3">C20+E20+G20+I20</f>
        <v>2790</v>
      </c>
      <c r="L20" s="12">
        <f t="shared" ref="L20:L31" si="4">D20+F20+H20+J20</f>
        <v>133</v>
      </c>
      <c r="M20" s="18">
        <f t="shared" ref="M20:M31" si="5">L20/K20</f>
        <v>4.7670250896057351E-2</v>
      </c>
      <c r="O20" s="26"/>
    </row>
    <row r="21" spans="1:16" x14ac:dyDescent="0.25">
      <c r="B21" s="11" t="s">
        <v>74</v>
      </c>
      <c r="C21" s="11" t="s">
        <v>84</v>
      </c>
      <c r="D21" s="11"/>
      <c r="E21" s="6" t="s">
        <v>88</v>
      </c>
      <c r="F21" s="6" t="s">
        <v>89</v>
      </c>
      <c r="G21" s="10" t="s">
        <v>103</v>
      </c>
      <c r="H21" s="10" t="s">
        <v>104</v>
      </c>
      <c r="I21" s="10" t="s">
        <v>122</v>
      </c>
      <c r="J21" s="10" t="s">
        <v>85</v>
      </c>
      <c r="K21" s="12">
        <f t="shared" si="3"/>
        <v>23838</v>
      </c>
      <c r="L21" s="12">
        <f t="shared" si="4"/>
        <v>592</v>
      </c>
      <c r="M21" s="18">
        <f t="shared" si="5"/>
        <v>2.4834298179377465E-2</v>
      </c>
      <c r="O21" s="26"/>
      <c r="P21" s="26"/>
    </row>
    <row r="22" spans="1:16" x14ac:dyDescent="0.25">
      <c r="B22" s="11" t="s">
        <v>75</v>
      </c>
      <c r="C22" s="11"/>
      <c r="D22" s="11"/>
      <c r="E22" s="6" t="s">
        <v>90</v>
      </c>
      <c r="F22" s="6" t="s">
        <v>56</v>
      </c>
      <c r="G22" s="10" t="s">
        <v>105</v>
      </c>
      <c r="H22" s="10" t="s">
        <v>32</v>
      </c>
      <c r="I22" s="10" t="s">
        <v>123</v>
      </c>
      <c r="J22" s="10" t="s">
        <v>24</v>
      </c>
      <c r="K22" s="12">
        <f t="shared" si="3"/>
        <v>858</v>
      </c>
      <c r="L22" s="12">
        <f t="shared" si="4"/>
        <v>20</v>
      </c>
      <c r="M22" s="18">
        <f t="shared" si="5"/>
        <v>2.3310023310023312E-2</v>
      </c>
      <c r="O22" s="26"/>
    </row>
    <row r="23" spans="1:16" x14ac:dyDescent="0.25">
      <c r="A23" s="2"/>
      <c r="B23" s="10" t="s">
        <v>76</v>
      </c>
      <c r="C23" s="10"/>
      <c r="D23" s="10"/>
      <c r="E23" s="5" t="s">
        <v>91</v>
      </c>
      <c r="F23" s="5" t="s">
        <v>87</v>
      </c>
      <c r="G23" s="10" t="s">
        <v>106</v>
      </c>
      <c r="H23" s="10" t="s">
        <v>107</v>
      </c>
      <c r="I23" s="10" t="s">
        <v>124</v>
      </c>
      <c r="J23" s="10" t="s">
        <v>26</v>
      </c>
      <c r="K23" s="12">
        <f t="shared" si="3"/>
        <v>3213</v>
      </c>
      <c r="L23" s="12">
        <f t="shared" si="4"/>
        <v>355</v>
      </c>
      <c r="M23" s="18">
        <f t="shared" si="5"/>
        <v>0.11048863990040461</v>
      </c>
    </row>
    <row r="24" spans="1:16" x14ac:dyDescent="0.25">
      <c r="B24" s="11" t="s">
        <v>77</v>
      </c>
      <c r="C24" s="11"/>
      <c r="D24" s="11"/>
      <c r="E24" s="6" t="s">
        <v>92</v>
      </c>
      <c r="F24" s="6" t="s">
        <v>59</v>
      </c>
      <c r="G24" s="10" t="s">
        <v>108</v>
      </c>
      <c r="H24" s="10" t="s">
        <v>56</v>
      </c>
      <c r="I24" s="10" t="s">
        <v>24</v>
      </c>
      <c r="J24" s="10" t="s">
        <v>24</v>
      </c>
      <c r="K24" s="12">
        <f t="shared" si="3"/>
        <v>1023</v>
      </c>
      <c r="L24" s="12">
        <f t="shared" si="4"/>
        <v>24</v>
      </c>
      <c r="M24" s="18">
        <f t="shared" si="5"/>
        <v>2.3460410557184751E-2</v>
      </c>
    </row>
    <row r="25" spans="1:16" x14ac:dyDescent="0.25">
      <c r="A25" s="2"/>
      <c r="B25" s="10" t="s">
        <v>78</v>
      </c>
      <c r="C25" s="10"/>
      <c r="D25" s="10"/>
      <c r="E25" s="5" t="s">
        <v>93</v>
      </c>
      <c r="F25" s="5" t="s">
        <v>94</v>
      </c>
      <c r="G25" s="10" t="s">
        <v>109</v>
      </c>
      <c r="H25" s="10" t="s">
        <v>110</v>
      </c>
      <c r="I25" s="10" t="s">
        <v>85</v>
      </c>
      <c r="J25" s="10" t="s">
        <v>24</v>
      </c>
      <c r="K25" s="12">
        <f t="shared" si="3"/>
        <v>1751</v>
      </c>
      <c r="L25" s="12">
        <f t="shared" si="4"/>
        <v>45</v>
      </c>
      <c r="M25" s="18">
        <f t="shared" si="5"/>
        <v>2.5699600228440891E-2</v>
      </c>
    </row>
    <row r="26" spans="1:16" x14ac:dyDescent="0.25">
      <c r="B26" s="11" t="s">
        <v>79</v>
      </c>
      <c r="C26" s="11" t="s">
        <v>85</v>
      </c>
      <c r="D26" s="11"/>
      <c r="E26" s="6" t="s">
        <v>95</v>
      </c>
      <c r="F26" s="6" t="s">
        <v>96</v>
      </c>
      <c r="G26" s="10" t="s">
        <v>113</v>
      </c>
      <c r="H26" s="10" t="s">
        <v>114</v>
      </c>
      <c r="I26" s="10" t="s">
        <v>125</v>
      </c>
      <c r="J26" s="10" t="s">
        <v>59</v>
      </c>
      <c r="K26" s="12">
        <f t="shared" si="3"/>
        <v>8130</v>
      </c>
      <c r="L26" s="12">
        <f t="shared" si="4"/>
        <v>180</v>
      </c>
      <c r="M26" s="18">
        <f t="shared" si="5"/>
        <v>2.2140221402214021E-2</v>
      </c>
    </row>
    <row r="27" spans="1:16" x14ac:dyDescent="0.25">
      <c r="B27" s="11" t="s">
        <v>81</v>
      </c>
      <c r="C27" s="11"/>
      <c r="D27" s="11"/>
      <c r="E27" s="6" t="s">
        <v>97</v>
      </c>
      <c r="F27" s="6" t="s">
        <v>23</v>
      </c>
      <c r="G27" s="10" t="s">
        <v>115</v>
      </c>
      <c r="H27" s="10" t="s">
        <v>116</v>
      </c>
      <c r="I27" s="10" t="s">
        <v>126</v>
      </c>
      <c r="J27" s="10" t="s">
        <v>59</v>
      </c>
      <c r="K27" s="12">
        <f t="shared" si="3"/>
        <v>3286</v>
      </c>
      <c r="L27" s="12">
        <f t="shared" si="4"/>
        <v>133</v>
      </c>
      <c r="M27" s="18">
        <f t="shared" si="5"/>
        <v>4.0474741326841146E-2</v>
      </c>
    </row>
    <row r="28" spans="1:16" x14ac:dyDescent="0.25">
      <c r="B28" s="11" t="s">
        <v>82</v>
      </c>
      <c r="C28" s="11"/>
      <c r="D28" s="11"/>
      <c r="E28" s="6" t="s">
        <v>98</v>
      </c>
      <c r="F28" s="6" t="s">
        <v>45</v>
      </c>
      <c r="G28" s="10" t="s">
        <v>117</v>
      </c>
      <c r="H28" s="10" t="s">
        <v>29</v>
      </c>
      <c r="I28" s="10" t="s">
        <v>111</v>
      </c>
      <c r="J28" s="10" t="s">
        <v>24</v>
      </c>
      <c r="K28" s="12">
        <f t="shared" si="3"/>
        <v>2775</v>
      </c>
      <c r="L28" s="12">
        <f t="shared" si="4"/>
        <v>116</v>
      </c>
      <c r="M28" s="18">
        <f t="shared" si="5"/>
        <v>4.1801801801801805E-2</v>
      </c>
    </row>
    <row r="29" spans="1:16" x14ac:dyDescent="0.25">
      <c r="B29" s="11" t="s">
        <v>83</v>
      </c>
      <c r="C29" s="11"/>
      <c r="D29" s="11"/>
      <c r="E29" s="6" t="s">
        <v>99</v>
      </c>
      <c r="F29" s="6" t="s">
        <v>28</v>
      </c>
      <c r="G29" s="10" t="s">
        <v>118</v>
      </c>
      <c r="H29" s="10" t="s">
        <v>60</v>
      </c>
      <c r="I29" s="10" t="s">
        <v>127</v>
      </c>
      <c r="J29" s="10" t="s">
        <v>112</v>
      </c>
      <c r="K29" s="12">
        <f t="shared" si="3"/>
        <v>2598</v>
      </c>
      <c r="L29" s="12">
        <f t="shared" si="4"/>
        <v>98</v>
      </c>
      <c r="M29" s="18">
        <f t="shared" si="5"/>
        <v>3.7721324095458045E-2</v>
      </c>
    </row>
    <row r="30" spans="1:16" x14ac:dyDescent="0.25">
      <c r="A30" s="2"/>
      <c r="B30" s="10" t="s">
        <v>80</v>
      </c>
      <c r="C30" s="10"/>
      <c r="D30" s="10"/>
      <c r="E30" s="5" t="s">
        <v>100</v>
      </c>
      <c r="F30" s="5" t="s">
        <v>57</v>
      </c>
      <c r="G30" s="10" t="s">
        <v>119</v>
      </c>
      <c r="H30" s="10" t="s">
        <v>120</v>
      </c>
      <c r="I30" s="10" t="s">
        <v>129</v>
      </c>
      <c r="J30" s="10" t="s">
        <v>128</v>
      </c>
      <c r="K30" s="12">
        <f t="shared" si="3"/>
        <v>7627</v>
      </c>
      <c r="L30" s="12">
        <f t="shared" si="4"/>
        <v>308</v>
      </c>
      <c r="M30" s="18">
        <f t="shared" si="5"/>
        <v>4.0382850399895108E-2</v>
      </c>
    </row>
    <row r="31" spans="1:16" x14ac:dyDescent="0.25">
      <c r="A31" s="16"/>
      <c r="B31" s="13" t="s">
        <v>69</v>
      </c>
      <c r="C31" s="14">
        <f>C19+C20+C30</f>
        <v>15389</v>
      </c>
      <c r="D31" s="14">
        <f>D19+D30</f>
        <v>2587</v>
      </c>
      <c r="E31" s="15">
        <f>E19+E20+E21+E22+E23+E24+E25+E26+E30</f>
        <v>43334</v>
      </c>
      <c r="F31" s="15">
        <f>F19+F20+F21+F22+F23+F24+F25+F26+F30</f>
        <v>3754</v>
      </c>
      <c r="G31" s="14">
        <f>G19+G20+G21+G22+G23+G24+G25+G26+G30</f>
        <v>76526</v>
      </c>
      <c r="H31" s="14">
        <f>H19+H20+H21+H22+H23+H24+H25+H26+H30</f>
        <v>3428</v>
      </c>
      <c r="I31" s="14">
        <f>I19+I20+I21+I22+I23+I24+I25+I26+I30</f>
        <v>8353</v>
      </c>
      <c r="J31" s="14">
        <f>J19+J20+J21+J23+J22+J24+J25+J26+J30</f>
        <v>341</v>
      </c>
      <c r="K31" s="12">
        <f t="shared" si="3"/>
        <v>143602</v>
      </c>
      <c r="L31" s="12">
        <f t="shared" si="4"/>
        <v>10110</v>
      </c>
      <c r="M31" s="18">
        <f t="shared" si="5"/>
        <v>7.0402919179398615E-2</v>
      </c>
    </row>
    <row r="33" spans="2:16" x14ac:dyDescent="0.25">
      <c r="F33" s="26"/>
      <c r="I33" s="26"/>
    </row>
    <row r="37" spans="2:16" x14ac:dyDescent="0.25">
      <c r="B37" s="3" t="s">
        <v>130</v>
      </c>
      <c r="C37" s="19" t="s">
        <v>8</v>
      </c>
      <c r="D37" s="19"/>
      <c r="E37" s="19" t="s">
        <v>6</v>
      </c>
      <c r="F37" s="19"/>
      <c r="G37" s="19" t="s">
        <v>9</v>
      </c>
      <c r="H37" s="19"/>
      <c r="I37" s="19" t="s">
        <v>7</v>
      </c>
      <c r="J37" s="19"/>
      <c r="K37" s="20" t="s">
        <v>0</v>
      </c>
      <c r="L37" s="21"/>
      <c r="M37" s="22"/>
    </row>
    <row r="38" spans="2:16" ht="30" x14ac:dyDescent="0.25">
      <c r="B38" s="7"/>
      <c r="C38" s="9" t="s">
        <v>10</v>
      </c>
      <c r="D38" s="8" t="s">
        <v>1</v>
      </c>
      <c r="E38" s="9" t="s">
        <v>10</v>
      </c>
      <c r="F38" s="8" t="s">
        <v>1</v>
      </c>
      <c r="G38" s="9" t="s">
        <v>10</v>
      </c>
      <c r="H38" s="8" t="s">
        <v>1</v>
      </c>
      <c r="I38" s="9" t="s">
        <v>10</v>
      </c>
      <c r="J38" s="8" t="s">
        <v>1</v>
      </c>
      <c r="K38" s="9" t="s">
        <v>71</v>
      </c>
      <c r="L38" s="9" t="s">
        <v>1</v>
      </c>
      <c r="M38" s="17" t="s">
        <v>5</v>
      </c>
    </row>
    <row r="39" spans="2:16" x14ac:dyDescent="0.25">
      <c r="B39" s="10" t="s">
        <v>131</v>
      </c>
      <c r="C39" s="10" t="s">
        <v>136</v>
      </c>
      <c r="D39" s="10" t="s">
        <v>137</v>
      </c>
      <c r="E39" s="4" t="s">
        <v>139</v>
      </c>
      <c r="F39" s="5" t="s">
        <v>138</v>
      </c>
      <c r="G39" s="10" t="s">
        <v>143</v>
      </c>
      <c r="H39" s="10" t="s">
        <v>144</v>
      </c>
      <c r="I39" s="10" t="s">
        <v>150</v>
      </c>
      <c r="J39" s="10" t="s">
        <v>151</v>
      </c>
      <c r="K39" s="12">
        <f>C39+E39+G39+I39</f>
        <v>48980</v>
      </c>
      <c r="L39" s="12">
        <f>D39+F39+H39+J39</f>
        <v>1898</v>
      </c>
      <c r="M39" s="18">
        <f>L39/K39</f>
        <v>3.875051041241323E-2</v>
      </c>
    </row>
    <row r="40" spans="2:16" x14ac:dyDescent="0.25">
      <c r="B40" s="10" t="s">
        <v>132</v>
      </c>
      <c r="C40" s="10"/>
      <c r="D40" s="10"/>
      <c r="E40" s="5" t="s">
        <v>161</v>
      </c>
      <c r="F40" s="5" t="s">
        <v>66</v>
      </c>
      <c r="G40" s="10" t="s">
        <v>155</v>
      </c>
      <c r="H40" s="10" t="s">
        <v>156</v>
      </c>
      <c r="I40" s="10" t="s">
        <v>67</v>
      </c>
      <c r="J40" s="10" t="s">
        <v>20</v>
      </c>
      <c r="K40" s="12">
        <f t="shared" ref="K40:K51" si="6">C40+E40+G40+I40</f>
        <v>1891</v>
      </c>
      <c r="L40" s="12">
        <f t="shared" ref="L40:L51" si="7">D40+F40+H40+J40</f>
        <v>79</v>
      </c>
      <c r="M40" s="18">
        <f t="shared" ref="M40:M51" si="8">L40/K40</f>
        <v>4.1776837652035957E-2</v>
      </c>
      <c r="O40" s="26"/>
      <c r="P40" s="26"/>
    </row>
    <row r="41" spans="2:16" x14ac:dyDescent="0.25">
      <c r="B41" s="11" t="s">
        <v>133</v>
      </c>
      <c r="C41" s="11"/>
      <c r="D41" s="11"/>
      <c r="E41" s="6"/>
      <c r="F41" s="6"/>
      <c r="G41" s="10" t="s">
        <v>145</v>
      </c>
      <c r="H41" s="10" t="s">
        <v>30</v>
      </c>
      <c r="I41" s="10" t="s">
        <v>152</v>
      </c>
      <c r="J41" s="10" t="s">
        <v>24</v>
      </c>
      <c r="K41" s="12">
        <f t="shared" si="6"/>
        <v>309</v>
      </c>
      <c r="L41" s="12">
        <f t="shared" si="7"/>
        <v>2</v>
      </c>
      <c r="M41" s="18">
        <f t="shared" si="8"/>
        <v>6.4724919093851136E-3</v>
      </c>
    </row>
    <row r="42" spans="2:16" x14ac:dyDescent="0.25">
      <c r="B42" s="11" t="s">
        <v>134</v>
      </c>
      <c r="C42" s="11"/>
      <c r="D42" s="11"/>
      <c r="E42" s="6"/>
      <c r="F42" s="6"/>
      <c r="G42" s="10" t="s">
        <v>146</v>
      </c>
      <c r="H42" s="10" t="s">
        <v>85</v>
      </c>
      <c r="I42" s="10" t="s">
        <v>20</v>
      </c>
      <c r="J42" s="10" t="s">
        <v>24</v>
      </c>
      <c r="K42" s="12">
        <f t="shared" si="6"/>
        <v>143</v>
      </c>
      <c r="L42" s="12">
        <f t="shared" si="7"/>
        <v>1</v>
      </c>
      <c r="M42" s="18">
        <f t="shared" si="8"/>
        <v>6.993006993006993E-3</v>
      </c>
    </row>
    <row r="43" spans="2:16" x14ac:dyDescent="0.25">
      <c r="B43" s="10" t="s">
        <v>135</v>
      </c>
      <c r="C43" s="10"/>
      <c r="D43" s="10"/>
      <c r="E43" s="5" t="s">
        <v>141</v>
      </c>
      <c r="F43" s="5" t="s">
        <v>142</v>
      </c>
      <c r="G43" s="10" t="s">
        <v>147</v>
      </c>
      <c r="H43" s="10" t="s">
        <v>148</v>
      </c>
      <c r="I43" s="10" t="s">
        <v>153</v>
      </c>
      <c r="J43" s="10" t="s">
        <v>128</v>
      </c>
      <c r="K43" s="12">
        <f t="shared" si="6"/>
        <v>9429</v>
      </c>
      <c r="L43" s="12">
        <f t="shared" si="7"/>
        <v>497</v>
      </c>
      <c r="M43" s="18">
        <f t="shared" si="8"/>
        <v>5.270972531551596E-2</v>
      </c>
    </row>
    <row r="44" spans="2:16" x14ac:dyDescent="0.25">
      <c r="B44" s="11" t="s">
        <v>140</v>
      </c>
      <c r="C44" s="11"/>
      <c r="D44" s="11"/>
      <c r="E44" s="6" t="s">
        <v>137</v>
      </c>
      <c r="F44" s="6" t="s">
        <v>59</v>
      </c>
      <c r="G44" s="10" t="s">
        <v>149</v>
      </c>
      <c r="H44" s="10" t="s">
        <v>32</v>
      </c>
      <c r="I44" s="10" t="s">
        <v>154</v>
      </c>
      <c r="J44" s="10" t="s">
        <v>24</v>
      </c>
      <c r="K44" s="12">
        <f t="shared" si="6"/>
        <v>118</v>
      </c>
      <c r="L44" s="12">
        <f t="shared" si="7"/>
        <v>22</v>
      </c>
      <c r="M44" s="18">
        <f t="shared" si="8"/>
        <v>0.1864406779661017</v>
      </c>
    </row>
    <row r="45" spans="2:16" hidden="1" x14ac:dyDescent="0.25">
      <c r="B45" s="10"/>
      <c r="C45" s="10"/>
      <c r="D45" s="10"/>
      <c r="E45" s="5"/>
      <c r="F45" s="5"/>
      <c r="G45" s="10"/>
      <c r="H45" s="10"/>
      <c r="I45" s="10"/>
      <c r="J45" s="10"/>
      <c r="K45" s="12"/>
      <c r="L45" s="12"/>
      <c r="M45" s="18"/>
    </row>
    <row r="46" spans="2:16" hidden="1" x14ac:dyDescent="0.25">
      <c r="B46" s="11"/>
      <c r="C46" s="11"/>
      <c r="D46" s="11"/>
      <c r="E46" s="6"/>
      <c r="F46" s="6"/>
      <c r="G46" s="10"/>
      <c r="H46" s="10"/>
      <c r="I46" s="10"/>
      <c r="J46" s="10"/>
      <c r="K46" s="12"/>
      <c r="L46" s="12"/>
      <c r="M46" s="18"/>
    </row>
    <row r="47" spans="2:16" hidden="1" x14ac:dyDescent="0.25">
      <c r="B47" s="11"/>
      <c r="C47" s="11"/>
      <c r="D47" s="11"/>
      <c r="E47" s="6"/>
      <c r="F47" s="6"/>
      <c r="G47" s="10"/>
      <c r="H47" s="10"/>
      <c r="I47" s="10"/>
      <c r="J47" s="10"/>
      <c r="K47" s="12"/>
      <c r="L47" s="12"/>
      <c r="M47" s="18"/>
    </row>
    <row r="48" spans="2:16" hidden="1" x14ac:dyDescent="0.25">
      <c r="B48" s="11"/>
      <c r="C48" s="11"/>
      <c r="D48" s="11"/>
      <c r="E48" s="6"/>
      <c r="F48" s="6"/>
      <c r="G48" s="10"/>
      <c r="H48" s="10"/>
      <c r="I48" s="10"/>
      <c r="J48" s="10"/>
      <c r="K48" s="12"/>
      <c r="L48" s="12"/>
      <c r="M48" s="18"/>
    </row>
    <row r="49" spans="2:13" hidden="1" x14ac:dyDescent="0.25">
      <c r="B49" s="11"/>
      <c r="C49" s="11"/>
      <c r="D49" s="11"/>
      <c r="E49" s="6"/>
      <c r="F49" s="6"/>
      <c r="G49" s="10"/>
      <c r="H49" s="10"/>
      <c r="I49" s="10"/>
      <c r="J49" s="10"/>
      <c r="K49" s="12"/>
      <c r="L49" s="12"/>
      <c r="M49" s="18"/>
    </row>
    <row r="50" spans="2:13" hidden="1" x14ac:dyDescent="0.25">
      <c r="B50" s="10"/>
      <c r="C50" s="10"/>
      <c r="D50" s="10"/>
      <c r="E50" s="5"/>
      <c r="F50" s="5"/>
      <c r="G50" s="10"/>
      <c r="H50" s="10"/>
      <c r="I50" s="10"/>
      <c r="J50" s="10"/>
      <c r="K50" s="12"/>
      <c r="L50" s="12"/>
      <c r="M50" s="18"/>
    </row>
    <row r="51" spans="2:13" x14ac:dyDescent="0.25">
      <c r="B51" s="13" t="s">
        <v>69</v>
      </c>
      <c r="C51" s="14">
        <f>C39+C40+C50</f>
        <v>1901</v>
      </c>
      <c r="D51" s="14">
        <f>D39+D50</f>
        <v>47</v>
      </c>
      <c r="E51" s="15">
        <f>E39+E40+E41+E42+E43+E44+E45+E46+E50</f>
        <v>8777</v>
      </c>
      <c r="F51" s="15">
        <f>F39+F40+F41+F42+F43+F44+F45+F46+F50</f>
        <v>278</v>
      </c>
      <c r="G51" s="14">
        <f>G39+G40+G41+G42+G43+G44+G45+G46+G50</f>
        <v>46021</v>
      </c>
      <c r="H51" s="14">
        <f>H39+H40+H41+H42+H43+H44+H45+H46+H50</f>
        <v>2002</v>
      </c>
      <c r="I51" s="14">
        <f>I39+I40+I41+I42+I43+I44+I45+I46+I50</f>
        <v>4171</v>
      </c>
      <c r="J51" s="14">
        <f>J39+J40+J41+J43+J42+J44+J45+J46+J50</f>
        <v>172</v>
      </c>
      <c r="K51" s="12">
        <f t="shared" si="6"/>
        <v>60870</v>
      </c>
      <c r="L51" s="12">
        <f t="shared" si="7"/>
        <v>2499</v>
      </c>
      <c r="M51" s="18">
        <f t="shared" si="8"/>
        <v>4.1054706752094626E-2</v>
      </c>
    </row>
    <row r="53" spans="2:13" x14ac:dyDescent="0.25">
      <c r="H53" s="26"/>
      <c r="I53" s="26"/>
    </row>
    <row r="54" spans="2:13" x14ac:dyDescent="0.25">
      <c r="H54" s="26"/>
    </row>
  </sheetData>
  <mergeCells count="15">
    <mergeCell ref="G1:H1"/>
    <mergeCell ref="I1:J1"/>
    <mergeCell ref="K1:M1"/>
    <mergeCell ref="E1:F1"/>
    <mergeCell ref="C1:D1"/>
    <mergeCell ref="C17:D17"/>
    <mergeCell ref="E17:F17"/>
    <mergeCell ref="G17:H17"/>
    <mergeCell ref="I17:J17"/>
    <mergeCell ref="K17:M17"/>
    <mergeCell ref="C37:D37"/>
    <mergeCell ref="E37:F37"/>
    <mergeCell ref="G37:H37"/>
    <mergeCell ref="I37:J37"/>
    <mergeCell ref="K37:M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Getia</dc:creator>
  <cp:lastModifiedBy>Kristina Chanturidze</cp:lastModifiedBy>
  <dcterms:created xsi:type="dcterms:W3CDTF">2017-10-03T10:03:39Z</dcterms:created>
  <dcterms:modified xsi:type="dcterms:W3CDTF">2018-02-27T10:51:44Z</dcterms:modified>
</cp:coreProperties>
</file>